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FFSE Dropbox\FFSE 2\COMPETITION (1)\JEUX NATIONAUX\2024 MARTINIQUE\Sports\Volley ball\"/>
    </mc:Choice>
  </mc:AlternateContent>
  <xr:revisionPtr revIDLastSave="0" documentId="13_ncr:1_{4F9B09C8-4678-4FCB-98DC-6D4846487AA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IVERS OPEN" sheetId="1" r:id="rId1"/>
    <sheet name="DIVERS OPEN A 5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3" l="1"/>
  <c r="D32" i="3"/>
  <c r="G31" i="3"/>
  <c r="D31" i="3"/>
  <c r="G30" i="3"/>
  <c r="D30" i="3"/>
  <c r="G29" i="3"/>
  <c r="D29" i="3"/>
  <c r="G28" i="3"/>
  <c r="D28" i="3"/>
  <c r="G27" i="3"/>
  <c r="D27" i="3"/>
  <c r="G26" i="3"/>
  <c r="D26" i="3"/>
  <c r="G25" i="3"/>
  <c r="D25" i="3"/>
  <c r="G24" i="3"/>
  <c r="D24" i="3"/>
  <c r="G23" i="3"/>
  <c r="D23" i="3"/>
  <c r="R17" i="3"/>
  <c r="Q17" i="3"/>
  <c r="P17" i="3"/>
  <c r="J17" i="3"/>
  <c r="O17" i="3" s="1"/>
  <c r="R16" i="3"/>
  <c r="P16" i="3"/>
  <c r="J16" i="3"/>
  <c r="O16" i="3" s="1"/>
  <c r="Q15" i="3"/>
  <c r="J15" i="3"/>
  <c r="O15" i="3" s="1"/>
  <c r="R14" i="3"/>
  <c r="Q14" i="3"/>
  <c r="P14" i="3"/>
  <c r="J14" i="3"/>
  <c r="O14" i="3" s="1"/>
  <c r="R13" i="3"/>
  <c r="Q13" i="3"/>
  <c r="P13" i="3"/>
  <c r="J13" i="3"/>
  <c r="O13" i="3" s="1"/>
  <c r="J8" i="1" l="1"/>
  <c r="P13" i="1"/>
  <c r="P12" i="1"/>
  <c r="P11" i="1"/>
  <c r="P10" i="1"/>
  <c r="O13" i="1"/>
  <c r="O12" i="1"/>
  <c r="O11" i="1"/>
  <c r="O10" i="1"/>
  <c r="G20" i="1"/>
  <c r="D20" i="1"/>
  <c r="G19" i="1"/>
  <c r="D19" i="1"/>
  <c r="G18" i="1"/>
  <c r="D18" i="1"/>
  <c r="G17" i="1"/>
  <c r="D17" i="1"/>
  <c r="G16" i="1"/>
  <c r="D16" i="1"/>
  <c r="G15" i="1"/>
  <c r="D15" i="1"/>
  <c r="N13" i="1"/>
  <c r="J13" i="1"/>
  <c r="N12" i="1"/>
  <c r="J12" i="1"/>
  <c r="N11" i="1"/>
  <c r="J11" i="1"/>
  <c r="N10" i="1"/>
  <c r="J10" i="1"/>
  <c r="Q12" i="1" l="1"/>
  <c r="Q13" i="1"/>
  <c r="Q10" i="1"/>
  <c r="Q11" i="1"/>
</calcChain>
</file>

<file path=xl/sharedStrings.xml><?xml version="1.0" encoding="utf-8"?>
<sst xmlns="http://schemas.openxmlformats.org/spreadsheetml/2006/main" count="108" uniqueCount="67">
  <si>
    <t>Classement</t>
  </si>
  <si>
    <t>Vict. 2-0</t>
  </si>
  <si>
    <t>3 points</t>
  </si>
  <si>
    <t>Vict. 2-1</t>
  </si>
  <si>
    <t>2 points</t>
  </si>
  <si>
    <t>Défaite 2-1</t>
  </si>
  <si>
    <t>1 point</t>
  </si>
  <si>
    <t>Défaite 2-0</t>
  </si>
  <si>
    <t>0 point</t>
  </si>
  <si>
    <t>Clubs</t>
  </si>
  <si>
    <t>M1</t>
  </si>
  <si>
    <t>M2</t>
  </si>
  <si>
    <t>M3</t>
  </si>
  <si>
    <t xml:space="preserve">Total </t>
  </si>
  <si>
    <t>SP</t>
  </si>
  <si>
    <t>SC</t>
  </si>
  <si>
    <t>Diff</t>
  </si>
  <si>
    <t>Terrain</t>
  </si>
  <si>
    <t>Date</t>
  </si>
  <si>
    <t>Horaire</t>
  </si>
  <si>
    <t>Resultats</t>
  </si>
  <si>
    <t>13H00</t>
  </si>
  <si>
    <t>Poule Unique</t>
  </si>
  <si>
    <t>12H00</t>
  </si>
  <si>
    <t>14H00</t>
  </si>
  <si>
    <t xml:space="preserve"> </t>
  </si>
  <si>
    <t>1ER</t>
  </si>
  <si>
    <t>4E</t>
  </si>
  <si>
    <t>2E</t>
  </si>
  <si>
    <t>3E</t>
  </si>
  <si>
    <t>ACADEMIE MARTINIQUE</t>
  </si>
  <si>
    <t>9H00</t>
  </si>
  <si>
    <t>Volley-Ball Mixte</t>
  </si>
  <si>
    <t>ESPACE SUD FEMMES</t>
  </si>
  <si>
    <t>DIGICEL</t>
  </si>
  <si>
    <t>TEAM CTM</t>
  </si>
  <si>
    <t>10H30</t>
  </si>
  <si>
    <t>MATCH 1</t>
  </si>
  <si>
    <t>MATCH 2</t>
  </si>
  <si>
    <t>PERDANT MATCH 1</t>
  </si>
  <si>
    <t>PERDANT MATCH 2</t>
  </si>
  <si>
    <t>VAINQUEUR MATCH 1</t>
  </si>
  <si>
    <t>VAINQUEUR MATCH 2</t>
  </si>
  <si>
    <t>10H15</t>
  </si>
  <si>
    <t>11H30</t>
  </si>
  <si>
    <t>12H45</t>
  </si>
  <si>
    <t>15H15</t>
  </si>
  <si>
    <t xml:space="preserve">Rencontres </t>
  </si>
  <si>
    <t xml:space="preserve"> En Poule Matchs en 2 sets gagnants de 25 points (1er à 25 points sans 2 points d'écart)</t>
  </si>
  <si>
    <t xml:space="preserve"> En Phase Finale Matchs en 3 sets gagnants de 25 points (1er à 25 points sans 2 points d'écart)</t>
  </si>
  <si>
    <t xml:space="preserve">Poules Qualificatives Complexe Sportif De Grande Anse 97217 Anses-d'Arlet </t>
  </si>
  <si>
    <t>Tournoi de football à 7</t>
  </si>
  <si>
    <t>Tournoi de football à 7 Hommes Open</t>
  </si>
  <si>
    <t>Jeux Nationaux du Sport d'Entreprise - Martinique 2024</t>
  </si>
  <si>
    <t>Jeux Nationaux du Sport d'Entreprise - Maritnique 2024</t>
  </si>
  <si>
    <t>M4</t>
  </si>
  <si>
    <t>Rencontres</t>
  </si>
  <si>
    <t>Résultats</t>
  </si>
  <si>
    <t xml:space="preserve">STADE GEORGES GRATIANT LE LAMENTIN </t>
  </si>
  <si>
    <t>SET pour</t>
  </si>
  <si>
    <t>SET contre</t>
  </si>
  <si>
    <t>11H030</t>
  </si>
  <si>
    <t>ADAPEI FEMMES</t>
  </si>
  <si>
    <t>DIGICEL MIXTE</t>
  </si>
  <si>
    <t>TEAM CTM MIXTE</t>
  </si>
  <si>
    <t>ACADEMIE MARTINIQUE MIXTE</t>
  </si>
  <si>
    <t>Poule UNIQUE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</si>
</sst>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6"/>
      <color rgb="FFFF0000"/>
      <name val="Calibri"/>
    </font>
    <font>
      <sz val="11"/>
      <name val="Calibri"/>
    </font>
    <font>
      <b/>
      <sz val="11"/>
      <color theme="1"/>
      <name val="Calibri"/>
    </font>
    <font>
      <sz val="11"/>
      <color theme="1"/>
      <name val="Calibri"/>
    </font>
    <font>
      <sz val="10"/>
      <color rgb="FF000000"/>
      <name val="Calibri"/>
    </font>
    <font>
      <sz val="10"/>
      <color theme="1"/>
      <name val="Calibri"/>
    </font>
    <font>
      <b/>
      <sz val="14"/>
      <color rgb="FFFF0000"/>
      <name val="Calibri"/>
    </font>
    <font>
      <b/>
      <sz val="12"/>
      <color rgb="FFFF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</font>
    <font>
      <sz val="11"/>
      <color theme="1"/>
      <name val="Calibri"/>
      <scheme val="minor"/>
    </font>
    <font>
      <sz val="11"/>
      <color rgb="FF212529"/>
      <name val="Calibri"/>
      <scheme val="minor"/>
    </font>
    <font>
      <b/>
      <sz val="9"/>
      <color rgb="FF212529"/>
      <name val="&quot;Lucida Console&quot;"/>
    </font>
    <font>
      <sz val="9"/>
      <color rgb="FF212529"/>
      <name val="&quot;Lucida Console&quot;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Docs-Calibri"/>
    </font>
    <font>
      <b/>
      <sz val="16"/>
      <color rgb="FFFF0000"/>
      <name val="Calibri"/>
      <family val="2"/>
    </font>
    <font>
      <sz val="1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3" fillId="0" borderId="0"/>
  </cellStyleXfs>
  <cellXfs count="153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9" xfId="0" applyFont="1" applyBorder="1" applyAlignment="1">
      <alignment horizontal="center" vertical="center"/>
    </xf>
    <xf numFmtId="0" fontId="7" fillId="0" borderId="9" xfId="0" applyFont="1" applyBorder="1"/>
    <xf numFmtId="0" fontId="5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quotePrefix="1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/>
    <xf numFmtId="0" fontId="11" fillId="0" borderId="23" xfId="0" applyFont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16" fontId="11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5" borderId="0" xfId="0" applyFont="1" applyFill="1"/>
    <xf numFmtId="0" fontId="14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right"/>
    </xf>
    <xf numFmtId="0" fontId="16" fillId="5" borderId="0" xfId="0" applyFont="1" applyFill="1"/>
    <xf numFmtId="16" fontId="11" fillId="0" borderId="27" xfId="0" applyNumberFormat="1" applyFont="1" applyBorder="1" applyAlignment="1">
      <alignment horizontal="center"/>
    </xf>
    <xf numFmtId="0" fontId="5" fillId="5" borderId="0" xfId="0" applyFont="1" applyFill="1" applyAlignment="1">
      <alignment horizontal="center" vertical="center"/>
    </xf>
    <xf numFmtId="16" fontId="11" fillId="5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9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5" fillId="4" borderId="28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22" fillId="2" borderId="1" xfId="1" applyNumberFormat="1" applyFont="1" applyAlignment="1">
      <alignment horizontal="center"/>
    </xf>
    <xf numFmtId="0" fontId="23" fillId="2" borderId="1" xfId="1" applyNumberFormat="1" applyFont="1" applyAlignment="1">
      <alignment horizontal="center"/>
    </xf>
    <xf numFmtId="0" fontId="22" fillId="2" borderId="29" xfId="1" applyNumberFormat="1" applyFont="1" applyBorder="1" applyAlignment="1">
      <alignment horizontal="center"/>
    </xf>
    <xf numFmtId="0" fontId="22" fillId="2" borderId="30" xfId="1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16" fontId="11" fillId="0" borderId="28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/>
    <xf numFmtId="0" fontId="8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25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24" fillId="0" borderId="7" xfId="0" applyFont="1" applyBorder="1"/>
    <xf numFmtId="0" fontId="24" fillId="0" borderId="8" xfId="0" applyFont="1" applyBorder="1"/>
    <xf numFmtId="0" fontId="11" fillId="0" borderId="18" xfId="0" applyFont="1" applyBorder="1" applyAlignment="1">
      <alignment horizontal="center"/>
    </xf>
    <xf numFmtId="0" fontId="3" fillId="0" borderId="22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4" fillId="0" borderId="5" xfId="0" applyFont="1" applyBorder="1" applyAlignment="1">
      <alignment horizontal="center"/>
    </xf>
    <xf numFmtId="0" fontId="3" fillId="0" borderId="6" xfId="0" applyFont="1" applyBorder="1"/>
    <xf numFmtId="0" fontId="5" fillId="0" borderId="5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18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7" fillId="6" borderId="0" xfId="2" applyFont="1" applyFill="1" applyAlignment="1">
      <alignment horizontal="center"/>
    </xf>
    <xf numFmtId="0" fontId="25" fillId="0" borderId="0" xfId="2" applyFont="1" applyAlignment="1">
      <alignment horizontal="center"/>
    </xf>
    <xf numFmtId="0" fontId="13" fillId="0" borderId="0" xfId="2"/>
    <xf numFmtId="0" fontId="25" fillId="0" borderId="0" xfId="2" applyFont="1" applyAlignment="1">
      <alignment horizontal="center"/>
    </xf>
    <xf numFmtId="0" fontId="27" fillId="6" borderId="0" xfId="2" applyFont="1" applyFill="1" applyAlignment="1">
      <alignment horizontal="center"/>
    </xf>
    <xf numFmtId="0" fontId="13" fillId="0" borderId="0" xfId="2"/>
    <xf numFmtId="0" fontId="19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18" fillId="5" borderId="0" xfId="2" applyFont="1" applyFill="1"/>
    <xf numFmtId="0" fontId="28" fillId="0" borderId="19" xfId="2" applyFont="1" applyBorder="1" applyAlignment="1">
      <alignment horizontal="center"/>
    </xf>
    <xf numFmtId="0" fontId="29" fillId="0" borderId="3" xfId="2" applyFont="1" applyBorder="1"/>
    <xf numFmtId="0" fontId="29" fillId="0" borderId="4" xfId="2" applyFont="1" applyBorder="1"/>
    <xf numFmtId="0" fontId="18" fillId="0" borderId="37" xfId="2" applyFont="1" applyBorder="1"/>
    <xf numFmtId="0" fontId="18" fillId="0" borderId="0" xfId="2" applyFont="1"/>
    <xf numFmtId="0" fontId="18" fillId="0" borderId="38" xfId="2" applyFont="1" applyBorder="1" applyAlignment="1">
      <alignment horizontal="center"/>
    </xf>
    <xf numFmtId="0" fontId="29" fillId="0" borderId="7" xfId="2" applyFont="1" applyBorder="1"/>
    <xf numFmtId="0" fontId="29" fillId="0" borderId="8" xfId="2" applyFont="1" applyBorder="1"/>
    <xf numFmtId="0" fontId="18" fillId="0" borderId="6" xfId="2" applyFont="1" applyBorder="1" applyAlignment="1">
      <alignment horizontal="center"/>
    </xf>
    <xf numFmtId="0" fontId="18" fillId="0" borderId="17" xfId="2" applyFont="1" applyBorder="1"/>
    <xf numFmtId="0" fontId="18" fillId="0" borderId="39" xfId="2" applyFont="1" applyBorder="1"/>
    <xf numFmtId="0" fontId="18" fillId="0" borderId="40" xfId="2" applyFont="1" applyBorder="1"/>
    <xf numFmtId="0" fontId="30" fillId="0" borderId="32" xfId="2" applyFont="1" applyBorder="1" applyAlignment="1">
      <alignment horizontal="center"/>
    </xf>
    <xf numFmtId="0" fontId="29" fillId="0" borderId="32" xfId="2" applyFont="1" applyBorder="1"/>
    <xf numFmtId="0" fontId="29" fillId="0" borderId="33" xfId="2" applyFont="1" applyBorder="1"/>
    <xf numFmtId="0" fontId="18" fillId="0" borderId="9" xfId="2" applyFont="1" applyBorder="1" applyAlignment="1">
      <alignment horizontal="center"/>
    </xf>
    <xf numFmtId="0" fontId="18" fillId="0" borderId="17" xfId="2" applyFont="1" applyBorder="1" applyAlignment="1">
      <alignment horizontal="center"/>
    </xf>
    <xf numFmtId="0" fontId="18" fillId="0" borderId="6" xfId="2" applyFont="1" applyBorder="1"/>
    <xf numFmtId="0" fontId="31" fillId="0" borderId="9" xfId="2" applyFont="1" applyBorder="1" applyAlignment="1">
      <alignment horizontal="center"/>
    </xf>
    <xf numFmtId="0" fontId="18" fillId="0" borderId="22" xfId="2" applyFont="1" applyBorder="1"/>
    <xf numFmtId="0" fontId="18" fillId="0" borderId="21" xfId="2" applyFont="1" applyBorder="1"/>
    <xf numFmtId="0" fontId="31" fillId="0" borderId="21" xfId="2" applyFont="1" applyBorder="1" applyAlignment="1">
      <alignment horizontal="center"/>
    </xf>
    <xf numFmtId="0" fontId="18" fillId="0" borderId="23" xfId="2" applyFont="1" applyBorder="1"/>
    <xf numFmtId="0" fontId="32" fillId="0" borderId="25" xfId="2" applyFont="1" applyBorder="1" applyAlignment="1">
      <alignment horizontal="center" vertical="top" wrapText="1"/>
    </xf>
    <xf numFmtId="0" fontId="32" fillId="0" borderId="0" xfId="2" applyFont="1" applyAlignment="1">
      <alignment horizontal="center" vertical="top" wrapText="1"/>
    </xf>
    <xf numFmtId="0" fontId="32" fillId="0" borderId="0" xfId="2" applyFont="1" applyAlignment="1">
      <alignment vertical="top"/>
    </xf>
    <xf numFmtId="0" fontId="20" fillId="0" borderId="9" xfId="2" applyFont="1" applyBorder="1" applyAlignment="1">
      <alignment horizontal="center"/>
    </xf>
    <xf numFmtId="0" fontId="20" fillId="0" borderId="5" xfId="2" applyFont="1" applyBorder="1" applyAlignment="1">
      <alignment horizontal="center"/>
    </xf>
    <xf numFmtId="0" fontId="18" fillId="0" borderId="9" xfId="2" applyFont="1" applyBorder="1"/>
    <xf numFmtId="0" fontId="29" fillId="0" borderId="6" xfId="2" applyFont="1" applyBorder="1"/>
    <xf numFmtId="0" fontId="26" fillId="7" borderId="24" xfId="2" applyFont="1" applyFill="1" applyBorder="1" applyAlignment="1">
      <alignment horizontal="center" vertical="center"/>
    </xf>
    <xf numFmtId="0" fontId="29" fillId="0" borderId="25" xfId="2" applyFont="1" applyBorder="1"/>
    <xf numFmtId="0" fontId="29" fillId="0" borderId="26" xfId="2" applyFont="1" applyBorder="1"/>
    <xf numFmtId="0" fontId="18" fillId="4" borderId="41" xfId="2" applyFont="1" applyFill="1" applyBorder="1" applyAlignment="1">
      <alignment horizontal="center"/>
    </xf>
    <xf numFmtId="16" fontId="20" fillId="0" borderId="42" xfId="2" applyNumberFormat="1" applyFont="1" applyBorder="1" applyAlignment="1">
      <alignment horizontal="center"/>
    </xf>
    <xf numFmtId="20" fontId="20" fillId="0" borderId="42" xfId="2" applyNumberFormat="1" applyFont="1" applyBorder="1" applyAlignment="1">
      <alignment horizontal="center"/>
    </xf>
    <xf numFmtId="0" fontId="32" fillId="0" borderId="42" xfId="2" applyFont="1" applyBorder="1" applyAlignment="1">
      <alignment horizontal="center"/>
    </xf>
    <xf numFmtId="0" fontId="18" fillId="0" borderId="42" xfId="2" applyFont="1" applyBorder="1"/>
    <xf numFmtId="0" fontId="32" fillId="0" borderId="43" xfId="2" applyFont="1" applyBorder="1" applyAlignment="1">
      <alignment horizontal="center"/>
    </xf>
    <xf numFmtId="0" fontId="18" fillId="0" borderId="44" xfId="2" applyFont="1" applyBorder="1"/>
    <xf numFmtId="0" fontId="18" fillId="4" borderId="45" xfId="2" applyFont="1" applyFill="1" applyBorder="1" applyAlignment="1">
      <alignment horizontal="center"/>
    </xf>
    <xf numFmtId="16" fontId="20" fillId="0" borderId="46" xfId="2" applyNumberFormat="1" applyFont="1" applyBorder="1" applyAlignment="1">
      <alignment horizontal="center"/>
    </xf>
    <xf numFmtId="0" fontId="20" fillId="0" borderId="46" xfId="2" applyFont="1" applyBorder="1" applyAlignment="1">
      <alignment horizontal="center"/>
    </xf>
    <xf numFmtId="0" fontId="32" fillId="0" borderId="46" xfId="2" applyFont="1" applyBorder="1" applyAlignment="1">
      <alignment horizontal="center"/>
    </xf>
    <xf numFmtId="0" fontId="18" fillId="0" borderId="46" xfId="2" applyFont="1" applyBorder="1"/>
    <xf numFmtId="0" fontId="32" fillId="0" borderId="47" xfId="2" applyFont="1" applyBorder="1" applyAlignment="1">
      <alignment horizontal="center"/>
    </xf>
    <xf numFmtId="0" fontId="18" fillId="0" borderId="46" xfId="2" applyFont="1" applyBorder="1" applyAlignment="1">
      <alignment horizontal="center"/>
    </xf>
    <xf numFmtId="0" fontId="18" fillId="4" borderId="48" xfId="2" applyFont="1" applyFill="1" applyBorder="1" applyAlignment="1">
      <alignment horizontal="center"/>
    </xf>
    <xf numFmtId="0" fontId="20" fillId="0" borderId="49" xfId="2" applyFont="1" applyBorder="1" applyAlignment="1">
      <alignment horizontal="center"/>
    </xf>
    <xf numFmtId="0" fontId="32" fillId="0" borderId="49" xfId="2" applyFont="1" applyBorder="1" applyAlignment="1">
      <alignment horizontal="center"/>
    </xf>
    <xf numFmtId="0" fontId="32" fillId="0" borderId="50" xfId="2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18" fillId="4" borderId="51" xfId="2" applyFont="1" applyFill="1" applyBorder="1" applyAlignment="1">
      <alignment horizontal="center"/>
    </xf>
    <xf numFmtId="16" fontId="20" fillId="0" borderId="52" xfId="2" applyNumberFormat="1" applyFont="1" applyBorder="1" applyAlignment="1">
      <alignment horizontal="center"/>
    </xf>
    <xf numFmtId="20" fontId="20" fillId="0" borderId="52" xfId="2" applyNumberFormat="1" applyFont="1" applyBorder="1" applyAlignment="1">
      <alignment horizontal="center"/>
    </xf>
    <xf numFmtId="0" fontId="32" fillId="0" borderId="52" xfId="2" applyFont="1" applyBorder="1" applyAlignment="1">
      <alignment horizontal="center"/>
    </xf>
    <xf numFmtId="0" fontId="18" fillId="0" borderId="52" xfId="2" applyFont="1" applyBorder="1"/>
    <xf numFmtId="0" fontId="32" fillId="0" borderId="53" xfId="2" applyFont="1" applyBorder="1" applyAlignment="1">
      <alignment horizontal="center"/>
    </xf>
    <xf numFmtId="16" fontId="20" fillId="0" borderId="49" xfId="2" applyNumberFormat="1" applyFont="1" applyBorder="1" applyAlignment="1">
      <alignment horizontal="center"/>
    </xf>
    <xf numFmtId="0" fontId="18" fillId="0" borderId="49" xfId="2" applyFont="1" applyBorder="1"/>
  </cellXfs>
  <cellStyles count="3">
    <cellStyle name="Calcul" xfId="1" builtinId="22"/>
    <cellStyle name="Normal" xfId="0" builtinId="0"/>
    <cellStyle name="Normal 2" xfId="2" xr:uid="{D9525722-0FF3-42BD-974D-5EB10EC0EC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22300" cy="558800"/>
    <xdr:pic>
      <xdr:nvPicPr>
        <xdr:cNvPr id="3" name="image1.png">
          <a:extLst>
            <a:ext uri="{FF2B5EF4-FFF2-40B4-BE49-F238E27FC236}">
              <a16:creationId xmlns:a16="http://schemas.microsoft.com/office/drawing/2014/main" id="{162DE771-D677-405B-AE56-5BCE0261E2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22300" cy="5588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47775" cy="1238250"/>
    <xdr:pic>
      <xdr:nvPicPr>
        <xdr:cNvPr id="2" name="image2.png">
          <a:extLst>
            <a:ext uri="{FF2B5EF4-FFF2-40B4-BE49-F238E27FC236}">
              <a16:creationId xmlns:a16="http://schemas.microsoft.com/office/drawing/2014/main" id="{380D64F8-EFF9-4E7A-914D-DC1301DB7D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47775" cy="12382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66675</xdr:colOff>
      <xdr:row>0</xdr:row>
      <xdr:rowOff>0</xdr:rowOff>
    </xdr:from>
    <xdr:ext cx="1247775" cy="1333500"/>
    <xdr:pic>
      <xdr:nvPicPr>
        <xdr:cNvPr id="3" name="image3.png" title="Image">
          <a:extLst>
            <a:ext uri="{FF2B5EF4-FFF2-40B4-BE49-F238E27FC236}">
              <a16:creationId xmlns:a16="http://schemas.microsoft.com/office/drawing/2014/main" id="{78F2D6A8-A19C-42DB-9E67-4B318C2C578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28075" y="0"/>
          <a:ext cx="1247775" cy="1333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77"/>
  <sheetViews>
    <sheetView tabSelected="1" topLeftCell="A6" workbookViewId="0">
      <selection activeCell="K10" sqref="K10"/>
    </sheetView>
  </sheetViews>
  <sheetFormatPr baseColWidth="10" defaultColWidth="14.453125" defaultRowHeight="15" customHeight="1"/>
  <cols>
    <col min="1" max="1" width="7.453125" customWidth="1"/>
    <col min="2" max="2" width="8.54296875" customWidth="1"/>
    <col min="3" max="3" width="8" customWidth="1"/>
    <col min="4" max="4" width="23.54296875" customWidth="1"/>
    <col min="5" max="5" width="9.26953125" customWidth="1"/>
    <col min="6" max="6" width="8.453125" customWidth="1"/>
    <col min="7" max="7" width="24.1796875" customWidth="1"/>
    <col min="8" max="8" width="8.36328125" customWidth="1"/>
    <col min="9" max="9" width="9.54296875" customWidth="1"/>
    <col min="10" max="10" width="22.54296875" bestFit="1" customWidth="1"/>
    <col min="11" max="11" width="4.81640625" customWidth="1"/>
    <col min="12" max="12" width="5.1796875" customWidth="1"/>
    <col min="13" max="16" width="5.26953125" customWidth="1"/>
    <col min="17" max="17" width="4.81640625" customWidth="1"/>
    <col min="18" max="18" width="6.7265625" customWidth="1"/>
    <col min="19" max="19" width="6.81640625" customWidth="1"/>
    <col min="20" max="20" width="8.7265625" customWidth="1"/>
    <col min="21" max="29" width="10.7265625" customWidth="1"/>
  </cols>
  <sheetData>
    <row r="1" spans="1:21" ht="14.5">
      <c r="A1" s="53" t="s">
        <v>32</v>
      </c>
      <c r="B1" s="54"/>
      <c r="C1" s="54"/>
      <c r="D1" s="54"/>
      <c r="E1" s="54"/>
      <c r="F1" s="54"/>
      <c r="G1" s="54"/>
      <c r="H1" s="53" t="s">
        <v>32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4" spans="1:21" ht="21">
      <c r="A4" s="69" t="s">
        <v>22</v>
      </c>
      <c r="B4" s="70"/>
      <c r="C4" s="71"/>
      <c r="D4" s="1"/>
      <c r="E4" s="72" t="s">
        <v>0</v>
      </c>
      <c r="F4" s="73"/>
      <c r="G4" s="1"/>
    </row>
    <row r="5" spans="1:21" ht="14.5">
      <c r="A5" s="74" t="s">
        <v>33</v>
      </c>
      <c r="B5" s="75"/>
      <c r="C5" s="76"/>
      <c r="D5" s="2"/>
      <c r="E5" s="3" t="s">
        <v>1</v>
      </c>
      <c r="F5" s="4" t="s">
        <v>2</v>
      </c>
      <c r="G5" s="5"/>
    </row>
    <row r="6" spans="1:21" ht="14.5">
      <c r="A6" s="77" t="s">
        <v>30</v>
      </c>
      <c r="B6" s="75"/>
      <c r="C6" s="76"/>
      <c r="D6" s="2"/>
      <c r="E6" s="6" t="s">
        <v>3</v>
      </c>
      <c r="F6" s="4" t="s">
        <v>4</v>
      </c>
      <c r="G6" s="5"/>
    </row>
    <row r="7" spans="1:21" thickBot="1">
      <c r="A7" s="77" t="s">
        <v>34</v>
      </c>
      <c r="B7" s="75"/>
      <c r="C7" s="76"/>
      <c r="D7" s="2"/>
      <c r="E7" s="6" t="s">
        <v>5</v>
      </c>
      <c r="F7" s="4" t="s">
        <v>6</v>
      </c>
      <c r="G7" s="5"/>
    </row>
    <row r="8" spans="1:21" ht="15" customHeight="1" thickBot="1">
      <c r="A8" s="77" t="s">
        <v>35</v>
      </c>
      <c r="B8" s="75"/>
      <c r="C8" s="76"/>
      <c r="D8" s="2"/>
      <c r="E8" s="6" t="s">
        <v>7</v>
      </c>
      <c r="F8" s="7" t="s">
        <v>8</v>
      </c>
      <c r="G8" s="5"/>
      <c r="J8" s="55" t="str">
        <f>A4</f>
        <v>Poule Unique</v>
      </c>
      <c r="K8" s="56"/>
      <c r="L8" s="56"/>
      <c r="M8" s="56"/>
      <c r="N8" s="56"/>
      <c r="O8" s="56"/>
      <c r="P8" s="56"/>
      <c r="Q8" s="56"/>
      <c r="R8" s="56"/>
      <c r="S8" s="56"/>
      <c r="T8" s="57"/>
    </row>
    <row r="9" spans="1:21" thickBot="1">
      <c r="A9" s="78"/>
      <c r="B9" s="54"/>
      <c r="C9" s="54"/>
      <c r="J9" s="8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9" t="s">
        <v>14</v>
      </c>
      <c r="P9" s="9" t="s">
        <v>15</v>
      </c>
      <c r="Q9" s="10" t="s">
        <v>16</v>
      </c>
    </row>
    <row r="10" spans="1:21" ht="16.5" customHeight="1" thickBot="1">
      <c r="A10" s="79" t="s">
        <v>50</v>
      </c>
      <c r="B10" s="80"/>
      <c r="C10" s="80"/>
      <c r="D10" s="80"/>
      <c r="E10" s="80"/>
      <c r="F10" s="80"/>
      <c r="G10" s="81"/>
      <c r="H10" s="1"/>
      <c r="J10" s="11" t="str">
        <f>A5</f>
        <v>ESPACE SUD FEMMES</v>
      </c>
      <c r="K10" s="12"/>
      <c r="L10" s="12"/>
      <c r="M10" s="12"/>
      <c r="N10" s="13">
        <f>SUM(K10:M10)</f>
        <v>0</v>
      </c>
      <c r="O10" s="12">
        <f>E15+E17+E19</f>
        <v>0</v>
      </c>
      <c r="P10" s="42">
        <f>F15+F17+F19</f>
        <v>0</v>
      </c>
      <c r="Q10" s="14">
        <f>O10-P10</f>
        <v>0</v>
      </c>
    </row>
    <row r="11" spans="1:21" ht="15.5">
      <c r="A11" s="58" t="s">
        <v>48</v>
      </c>
      <c r="B11" s="59"/>
      <c r="C11" s="59"/>
      <c r="D11" s="59"/>
      <c r="E11" s="59"/>
      <c r="F11" s="59"/>
      <c r="G11" s="60"/>
      <c r="H11" s="5"/>
      <c r="J11" s="11" t="str">
        <f>$A$6</f>
        <v>ACADEMIE MARTINIQUE</v>
      </c>
      <c r="K11" s="12"/>
      <c r="L11" s="12"/>
      <c r="M11" s="12"/>
      <c r="N11" s="13">
        <f>SUM(K11:M11)</f>
        <v>0</v>
      </c>
      <c r="O11" s="12">
        <f>F15+E18+E20</f>
        <v>0</v>
      </c>
      <c r="P11" s="12">
        <f>E15+F18+F20</f>
        <v>0</v>
      </c>
      <c r="Q11" s="14">
        <f>O11-P11</f>
        <v>0</v>
      </c>
    </row>
    <row r="12" spans="1:21" ht="15.5">
      <c r="A12" s="15" t="s">
        <v>17</v>
      </c>
      <c r="B12" s="16" t="s">
        <v>18</v>
      </c>
      <c r="C12" s="16" t="s">
        <v>19</v>
      </c>
      <c r="D12" s="64" t="s">
        <v>47</v>
      </c>
      <c r="E12" s="65"/>
      <c r="F12" s="65"/>
      <c r="G12" s="66"/>
      <c r="H12" s="5"/>
      <c r="J12" s="11" t="str">
        <f>A7</f>
        <v>DIGICEL</v>
      </c>
      <c r="K12" s="12"/>
      <c r="L12" s="12"/>
      <c r="M12" s="12"/>
      <c r="N12" s="13">
        <f>SUM(K12:M12)</f>
        <v>0</v>
      </c>
      <c r="O12" s="12">
        <f>E16+F17+F20</f>
        <v>0</v>
      </c>
      <c r="P12" s="12">
        <f>F16+E17+E20</f>
        <v>0</v>
      </c>
      <c r="Q12" s="14">
        <f>O12-P12</f>
        <v>0</v>
      </c>
    </row>
    <row r="13" spans="1:21" ht="16" thickBot="1">
      <c r="A13" s="17"/>
      <c r="B13" s="18"/>
      <c r="C13" s="18"/>
      <c r="D13" s="19"/>
      <c r="E13" s="67" t="s">
        <v>20</v>
      </c>
      <c r="F13" s="68"/>
      <c r="G13" s="20"/>
      <c r="H13" s="5"/>
      <c r="J13" s="11" t="str">
        <f>A8</f>
        <v>TEAM CTM</v>
      </c>
      <c r="K13" s="12"/>
      <c r="L13" s="12"/>
      <c r="M13" s="12"/>
      <c r="N13" s="13">
        <f>SUM(K13:M13)</f>
        <v>0</v>
      </c>
      <c r="O13" s="12">
        <f>F16+F18+F19</f>
        <v>0</v>
      </c>
      <c r="P13" s="12">
        <f>E16+E18+E19</f>
        <v>0</v>
      </c>
      <c r="Q13" s="14">
        <f>O13-P13</f>
        <v>0</v>
      </c>
    </row>
    <row r="14" spans="1:21" ht="14.5">
      <c r="A14" s="61" t="s">
        <v>25</v>
      </c>
      <c r="B14" s="62"/>
      <c r="C14" s="62"/>
      <c r="D14" s="62"/>
      <c r="E14" s="62"/>
      <c r="F14" s="62"/>
      <c r="G14" s="63"/>
      <c r="H14" s="5"/>
    </row>
    <row r="15" spans="1:21" ht="15.5">
      <c r="A15" s="21">
        <v>1</v>
      </c>
      <c r="B15" s="22">
        <v>45421</v>
      </c>
      <c r="C15" s="35" t="s">
        <v>31</v>
      </c>
      <c r="D15" s="23" t="str">
        <f>A5</f>
        <v>ESPACE SUD FEMMES</v>
      </c>
      <c r="E15" s="41"/>
      <c r="F15" s="41"/>
      <c r="G15" s="23" t="str">
        <f>A6</f>
        <v>ACADEMIE MARTINIQUE</v>
      </c>
      <c r="H15" s="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1" ht="15.5">
      <c r="A16" s="21">
        <v>1</v>
      </c>
      <c r="B16" s="22">
        <v>45421</v>
      </c>
      <c r="C16" s="36" t="s">
        <v>43</v>
      </c>
      <c r="D16" s="23" t="str">
        <f>A7</f>
        <v>DIGICEL</v>
      </c>
      <c r="E16" s="41"/>
      <c r="F16" s="41"/>
      <c r="G16" s="23" t="str">
        <f>A8</f>
        <v>TEAM CTM</v>
      </c>
      <c r="H16" s="5"/>
      <c r="J16" s="26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9" ht="15.5">
      <c r="A17" s="21">
        <v>1</v>
      </c>
      <c r="B17" s="22">
        <v>45421</v>
      </c>
      <c r="C17" s="35" t="s">
        <v>44</v>
      </c>
      <c r="D17" s="23" t="str">
        <f>A5</f>
        <v>ESPACE SUD FEMMES</v>
      </c>
      <c r="E17" s="41"/>
      <c r="F17" s="41"/>
      <c r="G17" s="23" t="str">
        <f>A7</f>
        <v>DIGICEL</v>
      </c>
      <c r="J17" s="28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9" ht="15.5">
      <c r="A18" s="21">
        <v>1</v>
      </c>
      <c r="B18" s="22">
        <v>45421</v>
      </c>
      <c r="C18" s="35" t="s">
        <v>45</v>
      </c>
      <c r="D18" s="23" t="str">
        <f>A6</f>
        <v>ACADEMIE MARTINIQUE</v>
      </c>
      <c r="E18" s="41"/>
      <c r="F18" s="41"/>
      <c r="G18" s="23" t="str">
        <f>A8</f>
        <v>TEAM CTM</v>
      </c>
      <c r="H18" s="24"/>
      <c r="I18" s="25"/>
      <c r="J18" s="28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9" ht="15.5">
      <c r="A19" s="21">
        <v>1</v>
      </c>
      <c r="B19" s="22">
        <v>45421</v>
      </c>
      <c r="C19" s="35" t="s">
        <v>24</v>
      </c>
      <c r="D19" s="23" t="str">
        <f>A5</f>
        <v>ESPACE SUD FEMMES</v>
      </c>
      <c r="E19" s="41"/>
      <c r="F19" s="41"/>
      <c r="G19" s="23" t="str">
        <f>A8</f>
        <v>TEAM CTM</v>
      </c>
      <c r="H19" s="24"/>
      <c r="I19" s="26"/>
      <c r="J19" s="28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9" ht="15.75" customHeight="1" thickBot="1">
      <c r="A20" s="38">
        <v>1</v>
      </c>
      <c r="B20" s="22">
        <v>45421</v>
      </c>
      <c r="C20" s="39" t="s">
        <v>46</v>
      </c>
      <c r="D20" s="40" t="str">
        <f>A6</f>
        <v>ACADEMIE MARTINIQUE</v>
      </c>
      <c r="E20" s="43"/>
      <c r="F20" s="44"/>
      <c r="G20" s="40" t="str">
        <f>A7</f>
        <v>DIGICEL</v>
      </c>
      <c r="H20" s="24"/>
      <c r="I20" s="27"/>
      <c r="J20" s="28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9" ht="15.75" customHeight="1">
      <c r="A21" s="50" t="s">
        <v>49</v>
      </c>
      <c r="B21" s="51"/>
      <c r="C21" s="51"/>
      <c r="D21" s="51"/>
      <c r="E21" s="51"/>
      <c r="F21" s="51"/>
      <c r="G21" s="52"/>
    </row>
    <row r="22" spans="1:29" ht="15.75" customHeight="1">
      <c r="A22" s="21">
        <v>1</v>
      </c>
      <c r="B22" s="29">
        <v>45422</v>
      </c>
      <c r="C22" s="35" t="s">
        <v>31</v>
      </c>
      <c r="D22" s="48" t="s">
        <v>26</v>
      </c>
      <c r="E22" s="46" t="s">
        <v>25</v>
      </c>
      <c r="F22" s="46" t="s">
        <v>25</v>
      </c>
      <c r="G22" s="48" t="s">
        <v>27</v>
      </c>
      <c r="H22" t="s">
        <v>37</v>
      </c>
    </row>
    <row r="23" spans="1:29" ht="15.75" customHeight="1">
      <c r="A23" s="21">
        <v>1</v>
      </c>
      <c r="B23" s="29">
        <v>45422</v>
      </c>
      <c r="C23" s="35" t="s">
        <v>36</v>
      </c>
      <c r="D23" s="37" t="s">
        <v>28</v>
      </c>
      <c r="E23" s="45" t="s">
        <v>25</v>
      </c>
      <c r="F23" s="45" t="s">
        <v>25</v>
      </c>
      <c r="G23" s="37" t="s">
        <v>29</v>
      </c>
      <c r="H23" t="s">
        <v>38</v>
      </c>
    </row>
    <row r="24" spans="1:29" ht="15.75" customHeight="1">
      <c r="A24" s="21">
        <v>1</v>
      </c>
      <c r="B24" s="29">
        <v>45422</v>
      </c>
      <c r="C24" s="35" t="s">
        <v>23</v>
      </c>
      <c r="D24" s="37" t="s">
        <v>39</v>
      </c>
      <c r="E24" s="45" t="s">
        <v>25</v>
      </c>
      <c r="F24" s="45" t="s">
        <v>25</v>
      </c>
      <c r="G24" s="37" t="s">
        <v>40</v>
      </c>
    </row>
    <row r="25" spans="1:29" ht="15.75" customHeight="1" thickBot="1">
      <c r="A25" s="38">
        <v>1</v>
      </c>
      <c r="B25" s="49">
        <v>45422</v>
      </c>
      <c r="C25" s="39" t="s">
        <v>21</v>
      </c>
      <c r="D25" s="47" t="s">
        <v>41</v>
      </c>
      <c r="E25" s="43"/>
      <c r="F25" s="44"/>
      <c r="G25" s="47" t="s">
        <v>42</v>
      </c>
    </row>
    <row r="26" spans="1:29" ht="15.75" customHeight="1">
      <c r="A26" s="30"/>
      <c r="B26" s="31"/>
      <c r="C26" s="32"/>
      <c r="D26" s="33"/>
      <c r="E26" s="34"/>
      <c r="F26" s="34"/>
      <c r="G26" s="33"/>
    </row>
    <row r="27" spans="1:29" ht="15.75" customHeight="1">
      <c r="A27" s="30"/>
      <c r="B27" s="31"/>
      <c r="C27" s="32"/>
      <c r="D27" s="33"/>
      <c r="E27" s="34"/>
      <c r="F27" s="34"/>
      <c r="G27" s="33"/>
    </row>
    <row r="28" spans="1:29" ht="15.75" customHeight="1">
      <c r="A28" s="30"/>
      <c r="B28" s="31"/>
      <c r="C28" s="32"/>
      <c r="D28" s="33"/>
      <c r="E28" s="34"/>
      <c r="F28" s="34"/>
      <c r="G28" s="3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15.75" customHeight="1">
      <c r="A29" s="30"/>
      <c r="B29" s="31"/>
      <c r="C29" s="32"/>
      <c r="D29" s="33"/>
      <c r="E29" s="34"/>
      <c r="F29" s="34"/>
      <c r="G29" s="3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5.75" customHeight="1">
      <c r="A30" s="30"/>
      <c r="B30" s="31"/>
      <c r="C30" s="32"/>
      <c r="D30" s="33"/>
      <c r="E30" s="34"/>
      <c r="F30" s="34"/>
      <c r="G30" s="33"/>
      <c r="H30" s="24"/>
      <c r="I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15.75" customHeight="1">
      <c r="H31" s="24"/>
      <c r="I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15.75" customHeight="1">
      <c r="H32" s="24"/>
      <c r="I32" s="24"/>
      <c r="U32" s="24"/>
      <c r="V32" s="24"/>
      <c r="W32" s="24"/>
      <c r="X32" s="24"/>
      <c r="Y32" s="24"/>
      <c r="Z32" s="24"/>
      <c r="AA32" s="24"/>
      <c r="AB32" s="24"/>
      <c r="AC32" s="2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mergeCells count="16">
    <mergeCell ref="A21:G21"/>
    <mergeCell ref="H1:U2"/>
    <mergeCell ref="J8:T8"/>
    <mergeCell ref="A11:G11"/>
    <mergeCell ref="A14:G14"/>
    <mergeCell ref="D12:G12"/>
    <mergeCell ref="E13:F13"/>
    <mergeCell ref="A1:G2"/>
    <mergeCell ref="A4:C4"/>
    <mergeCell ref="E4:F4"/>
    <mergeCell ref="A5:C5"/>
    <mergeCell ref="A6:C6"/>
    <mergeCell ref="A7:C7"/>
    <mergeCell ref="A8:C8"/>
    <mergeCell ref="A9:C9"/>
    <mergeCell ref="A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EFBD0-C57C-4D35-A946-82E0B705180D}">
  <dimension ref="A1:Z1000"/>
  <sheetViews>
    <sheetView topLeftCell="A9" zoomScale="70" zoomScaleNormal="70" workbookViewId="0">
      <selection activeCell="C25" sqref="C25"/>
    </sheetView>
  </sheetViews>
  <sheetFormatPr baseColWidth="10" defaultColWidth="14.453125" defaultRowHeight="15" customHeight="1"/>
  <cols>
    <col min="1" max="1" width="10.7265625" style="87" customWidth="1"/>
    <col min="2" max="2" width="11.1796875" style="87" customWidth="1"/>
    <col min="3" max="3" width="10" style="87" bestFit="1" customWidth="1"/>
    <col min="4" max="4" width="29.54296875" style="87" customWidth="1"/>
    <col min="5" max="5" width="12" style="87" customWidth="1"/>
    <col min="6" max="6" width="11.54296875" style="87" customWidth="1"/>
    <col min="7" max="7" width="29" style="87" customWidth="1"/>
    <col min="8" max="8" width="19.26953125" style="87" customWidth="1"/>
    <col min="9" max="9" width="10.7265625" style="87" customWidth="1"/>
    <col min="10" max="10" width="25.453125" style="87" customWidth="1"/>
    <col min="11" max="11" width="8.7265625" style="87" customWidth="1"/>
    <col min="12" max="13" width="6.81640625" style="87" customWidth="1"/>
    <col min="14" max="14" width="7.54296875" style="87" customWidth="1"/>
    <col min="15" max="15" width="6.54296875" style="87" customWidth="1"/>
    <col min="16" max="16" width="9.08984375" style="87" customWidth="1"/>
    <col min="17" max="17" width="10.26953125" style="87" customWidth="1"/>
    <col min="18" max="18" width="7.453125" style="87" customWidth="1"/>
    <col min="19" max="19" width="6.453125" style="87" customWidth="1"/>
    <col min="20" max="26" width="10.7265625" style="87" customWidth="1"/>
    <col min="27" max="16384" width="14.453125" style="87"/>
  </cols>
  <sheetData>
    <row r="1" spans="1:26" ht="15.5">
      <c r="A1" s="82" t="s">
        <v>51</v>
      </c>
      <c r="B1" s="83" t="s">
        <v>52</v>
      </c>
      <c r="C1" s="84"/>
      <c r="D1" s="84"/>
      <c r="E1" s="84"/>
      <c r="F1" s="84"/>
      <c r="G1" s="84"/>
      <c r="H1" s="84"/>
      <c r="I1" s="84"/>
      <c r="J1" s="85"/>
      <c r="K1" s="85"/>
      <c r="L1" s="86" t="s">
        <v>52</v>
      </c>
      <c r="M1" s="84"/>
      <c r="N1" s="84"/>
      <c r="O1" s="84"/>
      <c r="P1" s="84"/>
      <c r="Q1" s="84"/>
      <c r="R1" s="85"/>
      <c r="S1" s="85"/>
      <c r="T1" s="85"/>
      <c r="U1" s="85"/>
      <c r="V1" s="85"/>
      <c r="W1" s="85"/>
      <c r="X1" s="85"/>
    </row>
    <row r="2" spans="1:26" ht="14.5">
      <c r="A2" s="88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8" t="s">
        <v>54</v>
      </c>
      <c r="M2" s="84"/>
      <c r="N2" s="84"/>
      <c r="O2" s="84"/>
      <c r="P2" s="84"/>
      <c r="Q2" s="84"/>
      <c r="R2" s="89"/>
      <c r="S2" s="89"/>
      <c r="T2" s="89"/>
      <c r="U2" s="89"/>
      <c r="V2" s="89"/>
      <c r="W2" s="89"/>
      <c r="X2" s="89"/>
    </row>
    <row r="6" spans="1:26" ht="14.5">
      <c r="A6" s="90"/>
      <c r="X6" s="90"/>
      <c r="Y6" s="90"/>
      <c r="Z6" s="90"/>
    </row>
    <row r="7" spans="1:26" ht="14.5">
      <c r="A7" s="90"/>
      <c r="X7" s="90"/>
      <c r="Y7" s="90"/>
      <c r="Z7" s="90"/>
    </row>
    <row r="8" spans="1:26" thickBot="1">
      <c r="A8" s="90"/>
      <c r="X8" s="90"/>
      <c r="Y8" s="90"/>
      <c r="Z8" s="90"/>
    </row>
    <row r="9" spans="1:26" ht="21">
      <c r="A9" s="91" t="s">
        <v>66</v>
      </c>
      <c r="B9" s="92"/>
      <c r="C9" s="93"/>
      <c r="D9" s="94"/>
      <c r="E9" s="72" t="s">
        <v>0</v>
      </c>
      <c r="F9" s="73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thickBot="1">
      <c r="A10" s="96" t="s">
        <v>62</v>
      </c>
      <c r="B10" s="97"/>
      <c r="C10" s="98"/>
      <c r="D10" s="94"/>
      <c r="E10" s="3" t="s">
        <v>1</v>
      </c>
      <c r="F10" s="4" t="s">
        <v>2</v>
      </c>
      <c r="G10" s="95"/>
      <c r="H10" s="95"/>
      <c r="I10" s="95"/>
      <c r="J10" s="101"/>
      <c r="K10" s="101"/>
      <c r="L10" s="101"/>
      <c r="M10" s="101"/>
      <c r="N10" s="101"/>
      <c r="O10" s="101"/>
      <c r="P10" s="101"/>
      <c r="Q10" s="101"/>
      <c r="R10" s="101"/>
      <c r="S10" s="95"/>
      <c r="T10" s="95"/>
      <c r="U10" s="95"/>
      <c r="V10" s="95"/>
      <c r="W10" s="95"/>
      <c r="X10" s="95"/>
      <c r="Y10" s="95"/>
      <c r="Z10" s="95"/>
    </row>
    <row r="11" spans="1:26" ht="18.5">
      <c r="A11" s="74" t="s">
        <v>33</v>
      </c>
      <c r="B11" s="75"/>
      <c r="C11" s="76"/>
      <c r="D11" s="94"/>
      <c r="E11" s="6" t="s">
        <v>3</v>
      </c>
      <c r="F11" s="4" t="s">
        <v>4</v>
      </c>
      <c r="G11" s="95"/>
      <c r="H11" s="95"/>
      <c r="I11" s="102"/>
      <c r="J11" s="103" t="s">
        <v>66</v>
      </c>
      <c r="K11" s="104"/>
      <c r="L11" s="104"/>
      <c r="M11" s="104"/>
      <c r="N11" s="104"/>
      <c r="O11" s="104"/>
      <c r="P11" s="104"/>
      <c r="Q11" s="104"/>
      <c r="R11" s="105"/>
      <c r="S11" s="95"/>
      <c r="T11" s="95"/>
      <c r="U11" s="95"/>
      <c r="V11" s="95"/>
      <c r="W11" s="95"/>
      <c r="X11" s="95"/>
      <c r="Y11" s="95"/>
      <c r="Z11" s="95"/>
    </row>
    <row r="12" spans="1:26" ht="14.5">
      <c r="A12" s="77" t="s">
        <v>65</v>
      </c>
      <c r="B12" s="75"/>
      <c r="C12" s="76"/>
      <c r="D12" s="94"/>
      <c r="E12" s="6" t="s">
        <v>5</v>
      </c>
      <c r="F12" s="4" t="s">
        <v>6</v>
      </c>
      <c r="G12" s="95"/>
      <c r="H12" s="95"/>
      <c r="I12" s="102"/>
      <c r="J12" s="99" t="s">
        <v>9</v>
      </c>
      <c r="K12" s="106" t="s">
        <v>10</v>
      </c>
      <c r="L12" s="106" t="s">
        <v>11</v>
      </c>
      <c r="M12" s="106" t="s">
        <v>12</v>
      </c>
      <c r="N12" s="106" t="s">
        <v>55</v>
      </c>
      <c r="O12" s="106" t="s">
        <v>13</v>
      </c>
      <c r="P12" s="106" t="s">
        <v>59</v>
      </c>
      <c r="Q12" s="106" t="s">
        <v>60</v>
      </c>
      <c r="R12" s="107" t="s">
        <v>16</v>
      </c>
      <c r="S12" s="95"/>
      <c r="T12" s="95"/>
      <c r="U12" s="95"/>
      <c r="V12" s="95"/>
      <c r="W12" s="95"/>
      <c r="X12" s="95"/>
      <c r="Y12" s="95"/>
      <c r="Z12" s="95"/>
    </row>
    <row r="13" spans="1:26" ht="15.5">
      <c r="A13" s="77" t="s">
        <v>63</v>
      </c>
      <c r="B13" s="75"/>
      <c r="C13" s="76"/>
      <c r="D13" s="94"/>
      <c r="E13" s="6" t="s">
        <v>7</v>
      </c>
      <c r="F13" s="7" t="s">
        <v>8</v>
      </c>
      <c r="G13" s="95"/>
      <c r="H13" s="95"/>
      <c r="I13" s="102"/>
      <c r="J13" s="108" t="str">
        <f t="shared" ref="J13:J17" si="0">A10</f>
        <v>ADAPEI FEMMES</v>
      </c>
      <c r="K13" s="106"/>
      <c r="L13" s="106"/>
      <c r="M13" s="106"/>
      <c r="N13" s="106"/>
      <c r="O13" s="109">
        <f t="shared" ref="O13:O17" si="1">IF(J13="","",SUM(J13:N13))</f>
        <v>0</v>
      </c>
      <c r="P13" s="106" t="str">
        <f>IF($E$20="","",SUM($F$22,$F$25,$E$28,$E$32,$E$20))</f>
        <v/>
      </c>
      <c r="Q13" s="106" t="str">
        <f>IF($F$20="","",SUM($E$22,$E$25,$F$28,$E$32,$F$20))</f>
        <v/>
      </c>
      <c r="R13" s="100" t="str">
        <f>IF($E$20="","",P13-Q13)</f>
        <v/>
      </c>
      <c r="S13" s="95"/>
      <c r="T13" s="95"/>
      <c r="U13" s="95"/>
      <c r="V13" s="95"/>
      <c r="W13" s="95"/>
      <c r="X13" s="95"/>
      <c r="Y13" s="95"/>
      <c r="Z13" s="95"/>
    </row>
    <row r="14" spans="1:26" ht="15.5">
      <c r="A14" s="77" t="s">
        <v>64</v>
      </c>
      <c r="B14" s="75"/>
      <c r="C14" s="76"/>
      <c r="D14" s="95"/>
      <c r="E14" s="95"/>
      <c r="F14" s="95"/>
      <c r="G14" s="95"/>
      <c r="H14" s="95"/>
      <c r="I14" s="102"/>
      <c r="J14" s="108" t="str">
        <f t="shared" si="0"/>
        <v>ESPACE SUD FEMMES</v>
      </c>
      <c r="K14" s="106"/>
      <c r="L14" s="106"/>
      <c r="M14" s="106"/>
      <c r="N14" s="106"/>
      <c r="O14" s="109">
        <f t="shared" si="1"/>
        <v>0</v>
      </c>
      <c r="P14" s="106" t="str">
        <f>IF($F$20="","",SUM($E$23,$E$26,$E$29,$E$31,$F$20))</f>
        <v/>
      </c>
      <c r="Q14" s="106" t="str">
        <f>IF($E$20="","",SUM($F$23,$F$26,$F$29,$E$31,$E$20))</f>
        <v/>
      </c>
      <c r="R14" s="100" t="str">
        <f>IF($F$20="","",P14-Q14)</f>
        <v/>
      </c>
      <c r="S14" s="95"/>
      <c r="T14" s="95"/>
      <c r="U14" s="95"/>
      <c r="V14" s="95"/>
      <c r="W14" s="95"/>
      <c r="X14" s="95"/>
      <c r="Y14" s="95"/>
      <c r="Z14" s="95"/>
    </row>
    <row r="15" spans="1:26" ht="15.5">
      <c r="A15" s="95"/>
      <c r="B15" s="95"/>
      <c r="C15" s="95"/>
      <c r="D15" s="95"/>
      <c r="E15" s="95"/>
      <c r="F15" s="95"/>
      <c r="G15" s="95"/>
      <c r="H15" s="95"/>
      <c r="I15" s="102"/>
      <c r="J15" s="108" t="str">
        <f t="shared" si="0"/>
        <v>ACADEMIE MARTINIQUE MIXTE</v>
      </c>
      <c r="K15" s="106"/>
      <c r="L15" s="106"/>
      <c r="M15" s="106"/>
      <c r="N15" s="106"/>
      <c r="O15" s="109">
        <f t="shared" si="1"/>
        <v>0</v>
      </c>
      <c r="P15" s="106"/>
      <c r="Q15" s="106" t="str">
        <f>IF($F$21="","",SUM($E$23,$F$25,$F$27,$F$31,$F$21))</f>
        <v/>
      </c>
      <c r="R15" s="100"/>
      <c r="S15" s="95"/>
      <c r="T15" s="95"/>
      <c r="U15" s="95"/>
      <c r="V15" s="95"/>
      <c r="W15" s="95"/>
      <c r="X15" s="95"/>
      <c r="Y15" s="95"/>
      <c r="Z15" s="95"/>
    </row>
    <row r="16" spans="1:26" ht="15.5">
      <c r="A16" s="95"/>
      <c r="B16" s="95"/>
      <c r="C16" s="95"/>
      <c r="D16" s="95"/>
      <c r="E16" s="95"/>
      <c r="F16" s="95"/>
      <c r="G16" s="95"/>
      <c r="H16" s="95"/>
      <c r="I16" s="102"/>
      <c r="J16" s="108" t="str">
        <f t="shared" si="0"/>
        <v>DIGICEL MIXTE</v>
      </c>
      <c r="K16" s="106"/>
      <c r="L16" s="106"/>
      <c r="M16" s="106"/>
      <c r="N16" s="106"/>
      <c r="O16" s="109">
        <f t="shared" si="1"/>
        <v>0</v>
      </c>
      <c r="P16" s="106" t="str">
        <f>IF($F$21="","",SUM($F$24,$F$26,$F$28,$F$21))</f>
        <v/>
      </c>
      <c r="Q16" s="106"/>
      <c r="R16" s="100" t="str">
        <f>IF($F$21="","",P16-Q16)</f>
        <v/>
      </c>
      <c r="S16" s="95"/>
      <c r="T16" s="95"/>
      <c r="U16" s="95"/>
      <c r="V16" s="95"/>
      <c r="W16" s="95"/>
      <c r="X16" s="95"/>
      <c r="Y16" s="95"/>
      <c r="Z16" s="95"/>
    </row>
    <row r="17" spans="1:26" ht="16" thickBot="1">
      <c r="A17" s="95"/>
      <c r="B17" s="95"/>
      <c r="C17" s="95"/>
      <c r="D17" s="95"/>
      <c r="E17" s="95"/>
      <c r="F17" s="95"/>
      <c r="G17" s="95"/>
      <c r="H17" s="95"/>
      <c r="I17" s="102"/>
      <c r="J17" s="110" t="str">
        <f t="shared" si="0"/>
        <v>TEAM CTM MIXTE</v>
      </c>
      <c r="K17" s="111"/>
      <c r="L17" s="111"/>
      <c r="M17" s="111"/>
      <c r="N17" s="111"/>
      <c r="O17" s="112">
        <f t="shared" si="1"/>
        <v>0</v>
      </c>
      <c r="P17" s="111" t="str">
        <f>IF($E$22="","",SUM($E$24,$F$27,$F$29,$E$22))</f>
        <v/>
      </c>
      <c r="Q17" s="111" t="str">
        <f>IF($F$22="","",SUM($F$24,$E$27,$E$29,$F$22))</f>
        <v/>
      </c>
      <c r="R17" s="113" t="str">
        <f>IF($E$22="","",P17-Q17)</f>
        <v/>
      </c>
      <c r="S17" s="95"/>
      <c r="T17" s="95"/>
      <c r="U17" s="95"/>
      <c r="V17" s="95"/>
      <c r="W17" s="95"/>
      <c r="X17" s="95"/>
      <c r="Y17" s="95"/>
    </row>
    <row r="18" spans="1:26" ht="15.75" customHeight="1" thickBot="1">
      <c r="A18" s="142" t="s">
        <v>50</v>
      </c>
      <c r="B18" s="143"/>
      <c r="C18" s="143"/>
      <c r="D18" s="143"/>
      <c r="E18" s="143"/>
      <c r="F18" s="143"/>
      <c r="G18" s="144"/>
      <c r="H18" s="95"/>
      <c r="I18" s="95"/>
      <c r="J18" s="114" t="s">
        <v>25</v>
      </c>
      <c r="K18" s="114"/>
      <c r="L18" s="114"/>
      <c r="M18" s="114"/>
      <c r="N18" s="114"/>
      <c r="O18" s="114"/>
      <c r="P18" s="114"/>
      <c r="Q18" s="114"/>
      <c r="R18" s="114"/>
      <c r="S18" s="95"/>
      <c r="T18" s="95"/>
      <c r="U18" s="95"/>
      <c r="V18" s="95"/>
      <c r="W18" s="95"/>
      <c r="X18" s="95"/>
      <c r="Y18" s="95"/>
    </row>
    <row r="19" spans="1:26" ht="15.5">
      <c r="A19" s="58" t="s">
        <v>48</v>
      </c>
      <c r="B19" s="59"/>
      <c r="C19" s="59"/>
      <c r="D19" s="59"/>
      <c r="E19" s="59"/>
      <c r="F19" s="59"/>
      <c r="G19" s="60"/>
      <c r="H19" s="95"/>
      <c r="I19" s="95"/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95"/>
      <c r="U19" s="95"/>
      <c r="V19" s="95"/>
      <c r="W19" s="95"/>
      <c r="X19" s="95"/>
      <c r="Y19" s="95"/>
      <c r="Z19" s="95"/>
    </row>
    <row r="20" spans="1:26" ht="15" customHeight="1">
      <c r="A20" s="117" t="s">
        <v>17</v>
      </c>
      <c r="B20" s="117" t="s">
        <v>18</v>
      </c>
      <c r="C20" s="117" t="s">
        <v>19</v>
      </c>
      <c r="D20" s="118" t="s">
        <v>56</v>
      </c>
      <c r="E20" s="97"/>
      <c r="F20" s="97"/>
      <c r="G20" s="98"/>
      <c r="H20" s="95"/>
      <c r="I20" s="95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95"/>
      <c r="U20" s="95"/>
      <c r="V20" s="95"/>
      <c r="W20" s="95"/>
      <c r="X20" s="95"/>
      <c r="Y20" s="95"/>
      <c r="Z20" s="95"/>
    </row>
    <row r="21" spans="1:26" ht="15.75" customHeight="1" thickBot="1">
      <c r="A21" s="119"/>
      <c r="B21" s="119"/>
      <c r="C21" s="119"/>
      <c r="D21" s="119"/>
      <c r="E21" s="118" t="s">
        <v>57</v>
      </c>
      <c r="F21" s="120"/>
      <c r="G21" s="100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5.75" customHeight="1" thickBot="1">
      <c r="A22" s="121" t="s">
        <v>58</v>
      </c>
      <c r="B22" s="122"/>
      <c r="C22" s="122"/>
      <c r="D22" s="122"/>
      <c r="E22" s="122"/>
      <c r="F22" s="122"/>
      <c r="G22" s="123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5.75" customHeight="1" thickBot="1">
      <c r="A23" s="124">
        <v>1</v>
      </c>
      <c r="B23" s="125">
        <v>45421</v>
      </c>
      <c r="C23" s="126" t="s">
        <v>31</v>
      </c>
      <c r="D23" s="127" t="str">
        <f>A10</f>
        <v>ADAPEI FEMMES</v>
      </c>
      <c r="E23" s="128"/>
      <c r="F23" s="128"/>
      <c r="G23" s="129" t="str">
        <f>A11</f>
        <v>ESPACE SUD FEMMES</v>
      </c>
      <c r="H23" s="95"/>
      <c r="I23" s="95"/>
      <c r="J23" s="130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15.75" customHeight="1">
      <c r="A24" s="131">
        <v>1</v>
      </c>
      <c r="B24" s="132">
        <v>45421</v>
      </c>
      <c r="C24" s="133" t="s">
        <v>43</v>
      </c>
      <c r="D24" s="134" t="str">
        <f>A12</f>
        <v>ACADEMIE MARTINIQUE MIXTE</v>
      </c>
      <c r="E24" s="135"/>
      <c r="F24" s="135"/>
      <c r="G24" s="136" t="str">
        <f>A13</f>
        <v>DIGICEL MIXTE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15.75" customHeight="1">
      <c r="A25" s="131">
        <v>1</v>
      </c>
      <c r="B25" s="132">
        <v>45421</v>
      </c>
      <c r="C25" s="133" t="s">
        <v>44</v>
      </c>
      <c r="D25" s="134" t="str">
        <f>A14</f>
        <v>TEAM CTM MIXTE</v>
      </c>
      <c r="E25" s="135"/>
      <c r="F25" s="135"/>
      <c r="G25" s="136" t="str">
        <f>A10</f>
        <v>ADAPEI FEMMES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ht="15.75" customHeight="1">
      <c r="A26" s="131">
        <v>1</v>
      </c>
      <c r="B26" s="132">
        <v>45421</v>
      </c>
      <c r="C26" s="133" t="s">
        <v>45</v>
      </c>
      <c r="D26" s="134" t="str">
        <f>A11</f>
        <v>ESPACE SUD FEMMES</v>
      </c>
      <c r="E26" s="135"/>
      <c r="F26" s="135"/>
      <c r="G26" s="136" t="str">
        <f t="shared" ref="G26:G27" si="2">A12</f>
        <v>ACADEMIE MARTINIQUE MIXTE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ht="15.75" customHeight="1" thickBot="1">
      <c r="A27" s="138">
        <v>1</v>
      </c>
      <c r="B27" s="151">
        <v>45421</v>
      </c>
      <c r="C27" s="139" t="s">
        <v>24</v>
      </c>
      <c r="D27" s="140" t="str">
        <f>A14</f>
        <v>TEAM CTM MIXTE</v>
      </c>
      <c r="E27" s="152"/>
      <c r="F27" s="152"/>
      <c r="G27" s="141" t="str">
        <f t="shared" si="2"/>
        <v>DIGICEL MIXTE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15.75" customHeight="1">
      <c r="A28" s="145">
        <v>1</v>
      </c>
      <c r="B28" s="146">
        <v>45422</v>
      </c>
      <c r="C28" s="147" t="s">
        <v>31</v>
      </c>
      <c r="D28" s="148" t="str">
        <f>A12</f>
        <v>ACADEMIE MARTINIQUE MIXTE</v>
      </c>
      <c r="E28" s="149"/>
      <c r="F28" s="149"/>
      <c r="G28" s="150" t="str">
        <f>A10</f>
        <v>ADAPEI FEMMES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15.75" customHeight="1">
      <c r="A29" s="131">
        <v>1</v>
      </c>
      <c r="B29" s="132">
        <v>45422</v>
      </c>
      <c r="C29" s="133" t="s">
        <v>43</v>
      </c>
      <c r="D29" s="134" t="str">
        <f t="shared" ref="D29:D30" si="3">A11</f>
        <v>ESPACE SUD FEMMES</v>
      </c>
      <c r="E29" s="135"/>
      <c r="F29" s="135"/>
      <c r="G29" s="136" t="str">
        <f t="shared" ref="G29:G30" si="4">A13</f>
        <v>DIGICEL MIXTE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15.75" customHeight="1">
      <c r="A30" s="131">
        <v>1</v>
      </c>
      <c r="B30" s="132">
        <v>45422</v>
      </c>
      <c r="C30" s="133" t="s">
        <v>61</v>
      </c>
      <c r="D30" s="134" t="str">
        <f t="shared" si="3"/>
        <v>ACADEMIE MARTINIQUE MIXTE</v>
      </c>
      <c r="E30" s="137"/>
      <c r="F30" s="137"/>
      <c r="G30" s="136" t="str">
        <f t="shared" si="4"/>
        <v>TEAM CTM MIXTE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15.75" customHeight="1">
      <c r="A31" s="131">
        <v>1</v>
      </c>
      <c r="B31" s="132">
        <v>45422</v>
      </c>
      <c r="C31" s="133" t="s">
        <v>45</v>
      </c>
      <c r="D31" s="134" t="str">
        <f t="shared" ref="D31:D32" si="5">A10</f>
        <v>ADAPEI FEMMES</v>
      </c>
      <c r="E31" s="133"/>
      <c r="F31" s="133"/>
      <c r="G31" s="136" t="str">
        <f t="shared" ref="G31:G32" si="6">A13</f>
        <v>DIGICEL MIXTE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15.75" customHeight="1" thickBot="1">
      <c r="A32" s="138">
        <v>1</v>
      </c>
      <c r="B32" s="132">
        <v>45422</v>
      </c>
      <c r="C32" s="133" t="s">
        <v>24</v>
      </c>
      <c r="D32" s="140" t="str">
        <f t="shared" si="5"/>
        <v>ESPACE SUD FEMMES</v>
      </c>
      <c r="E32" s="139"/>
      <c r="F32" s="139"/>
      <c r="G32" s="141" t="str">
        <f t="shared" si="6"/>
        <v>TEAM CTM MIXTE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15.75" customHeight="1">
      <c r="A33" s="90"/>
      <c r="X33" s="90"/>
      <c r="Y33" s="90"/>
      <c r="Z33" s="90"/>
    </row>
    <row r="34" spans="1:26" ht="15.75" customHeight="1">
      <c r="A34" s="90"/>
      <c r="X34" s="90"/>
      <c r="Y34" s="90"/>
      <c r="Z34" s="90"/>
    </row>
    <row r="35" spans="1:26" ht="15.75" customHeight="1">
      <c r="A35" s="90"/>
      <c r="X35" s="90"/>
      <c r="Y35" s="90"/>
      <c r="Z35" s="90"/>
    </row>
    <row r="36" spans="1:26" ht="15.75" customHeight="1">
      <c r="A36" s="90"/>
      <c r="X36" s="90"/>
      <c r="Y36" s="90"/>
      <c r="Z36" s="90"/>
    </row>
    <row r="37" spans="1:26" ht="15.75" customHeight="1">
      <c r="A37" s="90"/>
      <c r="X37" s="90"/>
      <c r="Y37" s="90"/>
      <c r="Z37" s="90"/>
    </row>
    <row r="38" spans="1:26" ht="15.75" customHeight="1">
      <c r="A38" s="90"/>
      <c r="X38" s="90"/>
      <c r="Y38" s="90"/>
      <c r="Z38" s="90"/>
    </row>
    <row r="39" spans="1:26" ht="15.75" customHeight="1">
      <c r="A39" s="90"/>
      <c r="X39" s="90"/>
      <c r="Y39" s="90"/>
      <c r="Z39" s="90"/>
    </row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J18:R19"/>
    <mergeCell ref="A19:G19"/>
    <mergeCell ref="D20:G20"/>
    <mergeCell ref="E21:F21"/>
    <mergeCell ref="A22:G22"/>
    <mergeCell ref="A18:G18"/>
    <mergeCell ref="A10:C10"/>
    <mergeCell ref="A11:C11"/>
    <mergeCell ref="J11:R11"/>
    <mergeCell ref="A12:C12"/>
    <mergeCell ref="A13:C13"/>
    <mergeCell ref="A14:C14"/>
    <mergeCell ref="B1:I1"/>
    <mergeCell ref="L1:Q1"/>
    <mergeCell ref="A2:K2"/>
    <mergeCell ref="L2:Q2"/>
    <mergeCell ref="A9:C9"/>
    <mergeCell ref="E9:F9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DIVERS OPEN</vt:lpstr>
      <vt:lpstr>DIVERS OPEN 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Frédéric Delannoy</cp:lastModifiedBy>
  <dcterms:created xsi:type="dcterms:W3CDTF">2022-05-13T08:34:55Z</dcterms:created>
  <dcterms:modified xsi:type="dcterms:W3CDTF">2024-04-26T16:47:56Z</dcterms:modified>
</cp:coreProperties>
</file>